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<sst xmlns="http://schemas.openxmlformats.org/spreadsheetml/2006/main" count="64" uniqueCount="64">
  <si>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</si>
  <si>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</si>
  <si>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</si>
  <si>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</si>
  <si>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</si>
  <si>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</si>
  <si>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</si>
  <si>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</si>
  <si>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</si>
  <si>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</si>
  <si>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</si>
  <si>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</si>
  <si>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 xml:space="preserve">В том числе возвратных сумм </t>
  </si>
  <si>
    <t>Сметная стоимость, тыс. руб.</t>
  </si>
  <si>
    <t>Глава 1. Подготовка территории строительства</t>
  </si>
  <si>
    <t>Итого по Главе 1</t>
  </si>
  <si>
    <t>Глава 2. Основные объекты строительства</t>
  </si>
  <si>
    <t>Итого по Главе 2</t>
  </si>
  <si>
    <t>Итого по Главам 1-2</t>
  </si>
  <si>
    <t>Глава 4. Объекты энергетического хозяйства</t>
  </si>
  <si>
    <t>Итого по Главе 4</t>
  </si>
  <si>
    <t>Итого по Главам 1-4</t>
  </si>
  <si>
    <t>Глава 8. Временные здания и сооружения</t>
  </si>
  <si>
    <t>ГСН 81- 05-01-2001 Общ.пол.п.1.2 прил.1 п.4.5</t>
  </si>
  <si>
    <t>Временные здания и сооружения   -  1,5%</t>
  </si>
  <si>
    <t>Итого по Главе 8</t>
  </si>
  <si>
    <t>Итого по Главам 1-8</t>
  </si>
  <si>
    <t>Глава 9. Прочие работы и затраты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</si>
  <si>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</si>
  <si>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</si>
  <si>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</si>
  <si>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</si>
  <si>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Итого по Главам 1-10</t>
  </si>
  <si>
    <t>Глава 12. Проектные и изыскательские работы</t>
  </si>
  <si>
    <t>Итого по Главе 12</t>
  </si>
  <si>
    <t>Итого по Главам 1-12</t>
  </si>
  <si>
    <t>Непредвиденные затраты</t>
  </si>
  <si>
    <t>МДС 81-35.2004 разд.1У п.4.96</t>
  </si>
  <si>
    <t>Непредвиденные работы и затраты  -  2,0%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</si>
  <si>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</si>
  <si>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</si>
  <si>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</si>
  <si>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разд.1У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</si>
  <si>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</si>
  <si>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</si>
  <si>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</si>
  <si>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»________________20____ г.</t>
  </si>
  <si>
    <t>Наименование глав, объектов, работ и затрат</t>
  </si>
  <si>
    <t>02-01-01</t>
  </si>
  <si>
    <t>Общая сметная стоимость,  руб.</t>
  </si>
  <si>
    <t>Дополнительные затраты</t>
  </si>
  <si>
    <t>Перевод в текущие цены</t>
  </si>
  <si>
    <t>Итого Дополнительные затраты</t>
  </si>
  <si>
    <t>Итого с Дополнительными</t>
  </si>
  <si>
    <t>Средства на покрытие затрат по уплате НДС - 20%</t>
  </si>
  <si>
    <t xml:space="preserve"> Утилизация ТБО</t>
  </si>
  <si>
    <t>Составила: ___________________________Трифанова И.Ю.</t>
  </si>
  <si>
    <t>Составлена в текущих ценах</t>
  </si>
  <si>
    <t>Благоустройство придомовой территории по адресу: г. Нижний Тагил, ул. Дружинина, д. 39. Минимальный перечень работ</t>
  </si>
  <si>
    <t>Благоустройство придомовой территории по адресу: г. Нижний Тагил, ул. ул. Дружинина, д. 39.</t>
  </si>
  <si>
    <t>«   02 » июля 2021 г.</t>
  </si>
  <si>
    <t>Письмо Минстроя РФ от 19.06.2021 №25360-ИФ/09 ИИСС СМР и ПНР  по объектам строительства для Свердловской области "Прочие"  2 квартал 2021 г.  - 8,41</t>
  </si>
  <si>
    <t>ООО "Тагилспецтранс" 575 руб/т*2076,75</t>
  </si>
  <si>
    <t>Сводный сметный расчет в сумме  18026665,60 руб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</si>
</sst>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00"/>
    <numFmt numFmtId="176" formatCode="0.00000000"/>
    <numFmt numFmtId="177" formatCode="0.00000"/>
    <numFmt numFmtId="178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view="pageLayout" workbookViewId="0" topLeftCell="A1">
      <selection activeCell="D56" sqref="D56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3" customWidth="1"/>
    <col min="4" max="4" width="13.50390625" style="10" customWidth="1"/>
    <col min="5" max="5" width="13.00390625" style="10" customWidth="1"/>
    <col min="6" max="6" width="13.50390625" style="10" customWidth="1"/>
    <col min="7" max="7" width="12.50390625" style="10" customWidth="1"/>
    <col min="8" max="8" width="13.5039062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46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63</v>
      </c>
      <c r="D6" s="4"/>
      <c r="E6" s="9"/>
      <c r="F6" s="4"/>
      <c r="G6" s="4"/>
      <c r="H6" s="4"/>
    </row>
    <row r="7" spans="2:8" ht="12.75">
      <c r="B7" s="2" t="s">
        <v>12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60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2"/>
      <c r="G14" s="4"/>
      <c r="H14" s="4"/>
    </row>
    <row r="15" spans="2:18" ht="16.5" customHeight="1">
      <c r="B15" s="35" t="s">
        <v>59</v>
      </c>
      <c r="C15" s="36"/>
      <c r="D15" s="36"/>
      <c r="E15" s="36"/>
      <c r="F15" s="36"/>
      <c r="G15" s="36"/>
      <c r="H15" s="36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2:8" ht="12.75">
      <c r="B16" s="28"/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57</v>
      </c>
      <c r="D18" s="14"/>
      <c r="E18" s="4"/>
      <c r="F18" s="4"/>
      <c r="G18" s="4"/>
      <c r="H18" s="4"/>
    </row>
    <row r="19" spans="4:8" ht="4.5" customHeight="1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0" t="s">
        <v>1</v>
      </c>
      <c r="B21" s="31" t="s">
        <v>11</v>
      </c>
      <c r="C21" s="30" t="s">
        <v>47</v>
      </c>
      <c r="D21" s="37" t="s">
        <v>13</v>
      </c>
      <c r="E21" s="37"/>
      <c r="F21" s="37"/>
      <c r="G21" s="37"/>
      <c r="H21" s="30" t="s">
        <v>49</v>
      </c>
    </row>
    <row r="22" spans="1:8" ht="12.75">
      <c r="A22" s="30"/>
      <c r="B22" s="31"/>
      <c r="C22" s="30"/>
      <c r="D22" s="30" t="s">
        <v>5</v>
      </c>
      <c r="E22" s="30" t="s">
        <v>2</v>
      </c>
      <c r="F22" s="30" t="s">
        <v>3</v>
      </c>
      <c r="G22" s="30" t="s">
        <v>4</v>
      </c>
      <c r="H22" s="30"/>
    </row>
    <row r="23" spans="1:8" ht="12.75">
      <c r="A23" s="30"/>
      <c r="B23" s="31"/>
      <c r="C23" s="30"/>
      <c r="D23" s="30"/>
      <c r="E23" s="30"/>
      <c r="F23" s="30"/>
      <c r="G23" s="30"/>
      <c r="H23" s="30"/>
    </row>
    <row r="24" spans="1:8" ht="12.75">
      <c r="A24" s="30"/>
      <c r="B24" s="31"/>
      <c r="C24" s="30"/>
      <c r="D24" s="30"/>
      <c r="E24" s="30"/>
      <c r="F24" s="30"/>
      <c r="G24" s="30"/>
      <c r="H24" s="30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32" t="s">
        <v>14</v>
      </c>
      <c r="B26" s="33"/>
      <c r="C26" s="34"/>
      <c r="D26" s="34"/>
      <c r="E26" s="34"/>
      <c r="F26" s="34"/>
      <c r="G26" s="34"/>
      <c r="H26" s="34"/>
    </row>
    <row r="27" spans="1:8" ht="12.75">
      <c r="A27" s="23"/>
      <c r="B27" s="24"/>
      <c r="C27" s="20" t="s">
        <v>15</v>
      </c>
      <c r="D27" s="22"/>
      <c r="E27" s="21"/>
      <c r="F27" s="21"/>
      <c r="G27" s="22"/>
      <c r="H27" s="22"/>
    </row>
    <row r="28" spans="1:8" ht="12.75">
      <c r="A28" s="32" t="s">
        <v>16</v>
      </c>
      <c r="B28" s="33"/>
      <c r="C28" s="34"/>
      <c r="D28" s="34"/>
      <c r="E28" s="34"/>
      <c r="F28" s="34"/>
      <c r="G28" s="34"/>
      <c r="H28" s="34"/>
    </row>
    <row r="29" spans="1:8" ht="39">
      <c r="A29" s="18">
        <v>1</v>
      </c>
      <c r="B29" s="19" t="s">
        <v>48</v>
      </c>
      <c r="C29" s="20" t="s">
        <v>58</v>
      </c>
      <c r="D29" s="25">
        <v>1588181</v>
      </c>
      <c r="E29" s="22"/>
      <c r="F29" s="22"/>
      <c r="G29" s="21"/>
      <c r="H29" s="25">
        <f>D29</f>
        <v>1588181</v>
      </c>
    </row>
    <row r="30" spans="1:8" ht="21" customHeight="1">
      <c r="A30" s="23"/>
      <c r="B30" s="24"/>
      <c r="C30" s="20" t="s">
        <v>17</v>
      </c>
      <c r="D30" s="25">
        <f>D29</f>
        <v>1588181</v>
      </c>
      <c r="E30" s="22"/>
      <c r="F30" s="22"/>
      <c r="G30" s="21"/>
      <c r="H30" s="25">
        <f>H29</f>
        <v>1588181</v>
      </c>
    </row>
    <row r="31" spans="1:8" ht="12.75">
      <c r="A31" s="23"/>
      <c r="B31" s="24"/>
      <c r="C31" s="20" t="s">
        <v>18</v>
      </c>
      <c r="D31" s="25">
        <f>D27+D30</f>
        <v>1588181</v>
      </c>
      <c r="E31" s="22"/>
      <c r="F31" s="22"/>
      <c r="G31" s="22"/>
      <c r="H31" s="25">
        <f>H27+H30</f>
        <v>1588181</v>
      </c>
    </row>
    <row r="32" spans="1:8" ht="12.75">
      <c r="A32" s="32" t="s">
        <v>19</v>
      </c>
      <c r="B32" s="33"/>
      <c r="C32" s="34"/>
      <c r="D32" s="34"/>
      <c r="E32" s="34"/>
      <c r="F32" s="34"/>
      <c r="G32" s="34"/>
      <c r="H32" s="34"/>
    </row>
    <row r="33" spans="1:8" ht="12.75">
      <c r="A33" s="23"/>
      <c r="B33" s="24"/>
      <c r="C33" s="20" t="s">
        <v>20</v>
      </c>
      <c r="D33" s="22"/>
      <c r="E33" s="22"/>
      <c r="F33" s="21"/>
      <c r="G33" s="21"/>
      <c r="H33" s="22"/>
    </row>
    <row r="34" spans="1:8" ht="12.75">
      <c r="A34" s="23"/>
      <c r="B34" s="24"/>
      <c r="C34" s="20" t="s">
        <v>21</v>
      </c>
      <c r="D34" s="25">
        <f>D27+D30+D33</f>
        <v>1588181</v>
      </c>
      <c r="E34" s="22"/>
      <c r="F34" s="22"/>
      <c r="G34" s="22"/>
      <c r="H34" s="25">
        <f>H27+H30+H33</f>
        <v>1588181</v>
      </c>
    </row>
    <row r="35" spans="1:8" ht="12.75">
      <c r="A35" s="32" t="s">
        <v>22</v>
      </c>
      <c r="B35" s="33"/>
      <c r="C35" s="34"/>
      <c r="D35" s="34"/>
      <c r="E35" s="34"/>
      <c r="F35" s="34"/>
      <c r="G35" s="34"/>
      <c r="H35" s="34"/>
    </row>
    <row r="36" spans="1:8" ht="39">
      <c r="A36" s="18">
        <v>2</v>
      </c>
      <c r="B36" s="19" t="s">
        <v>23</v>
      </c>
      <c r="C36" s="20" t="s">
        <v>24</v>
      </c>
      <c r="D36" s="25">
        <f>D34*0.015</f>
        <v>23822.715</v>
      </c>
      <c r="E36" s="25"/>
      <c r="F36" s="21"/>
      <c r="G36" s="21"/>
      <c r="H36" s="25">
        <f>D36+E36</f>
        <v>23822.715</v>
      </c>
    </row>
    <row r="37" spans="1:8" ht="12.75">
      <c r="A37" s="23"/>
      <c r="B37" s="24"/>
      <c r="C37" s="20" t="s">
        <v>25</v>
      </c>
      <c r="D37" s="25">
        <f>D36</f>
        <v>23822.715</v>
      </c>
      <c r="E37" s="25"/>
      <c r="F37" s="21"/>
      <c r="G37" s="21"/>
      <c r="H37" s="25">
        <f>H36</f>
        <v>23822.715</v>
      </c>
    </row>
    <row r="38" spans="1:8" ht="12.75">
      <c r="A38" s="23"/>
      <c r="B38" s="24"/>
      <c r="C38" s="20" t="s">
        <v>26</v>
      </c>
      <c r="D38" s="25">
        <f>D34+D37</f>
        <v>1612003.715</v>
      </c>
      <c r="E38" s="25"/>
      <c r="F38" s="22"/>
      <c r="G38" s="22"/>
      <c r="H38" s="25">
        <f>H34+H37</f>
        <v>1612003.715</v>
      </c>
    </row>
    <row r="39" spans="1:8" ht="12.75">
      <c r="A39" s="32" t="s">
        <v>27</v>
      </c>
      <c r="B39" s="33"/>
      <c r="C39" s="34"/>
      <c r="D39" s="34"/>
      <c r="E39" s="34"/>
      <c r="F39" s="34"/>
      <c r="G39" s="34"/>
      <c r="H39" s="34"/>
    </row>
    <row r="40" spans="1:8" ht="12.75">
      <c r="A40" s="23"/>
      <c r="B40" s="24"/>
      <c r="C40" s="20" t="s">
        <v>28</v>
      </c>
      <c r="D40" s="25"/>
      <c r="E40" s="25"/>
      <c r="F40" s="21"/>
      <c r="G40" s="25"/>
      <c r="H40" s="25"/>
    </row>
    <row r="41" spans="1:8" ht="12.75">
      <c r="A41" s="23"/>
      <c r="B41" s="24"/>
      <c r="C41" s="20" t="s">
        <v>29</v>
      </c>
      <c r="D41" s="25"/>
      <c r="E41" s="25"/>
      <c r="F41" s="22"/>
      <c r="G41" s="25"/>
      <c r="H41" s="25"/>
    </row>
    <row r="42" spans="1:8" ht="12.75">
      <c r="A42" s="32" t="s">
        <v>30</v>
      </c>
      <c r="B42" s="33"/>
      <c r="C42" s="34"/>
      <c r="D42" s="34"/>
      <c r="E42" s="34"/>
      <c r="F42" s="34"/>
      <c r="G42" s="34"/>
      <c r="H42" s="34"/>
    </row>
    <row r="43" spans="1:8" ht="12.75">
      <c r="A43" s="23"/>
      <c r="B43" s="24"/>
      <c r="C43" s="20" t="s">
        <v>31</v>
      </c>
      <c r="D43" s="21"/>
      <c r="E43" s="21"/>
      <c r="F43" s="21"/>
      <c r="G43" s="22"/>
      <c r="H43" s="22"/>
    </row>
    <row r="44" spans="1:8" ht="12.75">
      <c r="A44" s="23"/>
      <c r="B44" s="24"/>
      <c r="C44" s="20" t="s">
        <v>32</v>
      </c>
      <c r="D44" s="25">
        <f>D38</f>
        <v>1612003.715</v>
      </c>
      <c r="E44" s="22"/>
      <c r="F44" s="22"/>
      <c r="G44" s="25"/>
      <c r="H44" s="25">
        <f>H38</f>
        <v>1612003.715</v>
      </c>
    </row>
    <row r="45" spans="1:8" ht="12.75">
      <c r="A45" s="32" t="s">
        <v>33</v>
      </c>
      <c r="B45" s="33"/>
      <c r="C45" s="34"/>
      <c r="D45" s="34"/>
      <c r="E45" s="34"/>
      <c r="F45" s="34"/>
      <c r="G45" s="34"/>
      <c r="H45" s="34"/>
    </row>
    <row r="46" spans="1:8" ht="12.75">
      <c r="A46" s="23"/>
      <c r="B46" s="24"/>
      <c r="C46" s="20" t="s">
        <v>34</v>
      </c>
      <c r="D46" s="21"/>
      <c r="E46" s="21"/>
      <c r="F46" s="21"/>
      <c r="G46" s="22"/>
      <c r="H46" s="22"/>
    </row>
    <row r="47" spans="1:8" ht="12.75">
      <c r="A47" s="23"/>
      <c r="B47" s="24"/>
      <c r="C47" s="20" t="s">
        <v>35</v>
      </c>
      <c r="D47" s="22">
        <f>D44</f>
        <v>1612003.715</v>
      </c>
      <c r="E47" s="22">
        <f>E44</f>
        <v>0</v>
      </c>
      <c r="F47" s="22">
        <f>F44</f>
        <v>0</v>
      </c>
      <c r="G47" s="25"/>
      <c r="H47" s="25">
        <f>H44+H46</f>
        <v>1612003.715</v>
      </c>
    </row>
    <row r="48" spans="1:8" ht="12.75">
      <c r="A48" s="32" t="s">
        <v>36</v>
      </c>
      <c r="B48" s="33"/>
      <c r="C48" s="34"/>
      <c r="D48" s="34"/>
      <c r="E48" s="34"/>
      <c r="F48" s="34"/>
      <c r="G48" s="34"/>
      <c r="H48" s="34"/>
    </row>
    <row r="49" spans="1:8" ht="26.25">
      <c r="A49" s="18">
        <v>3</v>
      </c>
      <c r="B49" s="19" t="s">
        <v>37</v>
      </c>
      <c r="C49" s="20" t="s">
        <v>38</v>
      </c>
      <c r="D49" s="25">
        <f>D47*0.02</f>
        <v>32240.074300000004</v>
      </c>
      <c r="E49" s="25">
        <f>E47*0.02</f>
        <v>0</v>
      </c>
      <c r="F49" s="25">
        <f>F47*0.02</f>
        <v>0</v>
      </c>
      <c r="G49" s="25">
        <f>G47*0.02</f>
        <v>0</v>
      </c>
      <c r="H49" s="25">
        <f>H47*0.02</f>
        <v>32240.074300000004</v>
      </c>
    </row>
    <row r="50" spans="1:8" ht="12.75">
      <c r="A50" s="23"/>
      <c r="B50" s="24"/>
      <c r="C50" s="20" t="s">
        <v>39</v>
      </c>
      <c r="D50" s="25">
        <f>D49</f>
        <v>32240.074300000004</v>
      </c>
      <c r="E50" s="25">
        <f>E49</f>
        <v>0</v>
      </c>
      <c r="F50" s="25">
        <f>F49</f>
        <v>0</v>
      </c>
      <c r="G50" s="25">
        <f>G49</f>
        <v>0</v>
      </c>
      <c r="H50" s="25">
        <f>H49</f>
        <v>32240.074300000004</v>
      </c>
    </row>
    <row r="51" spans="1:8" ht="12.75">
      <c r="A51" s="23"/>
      <c r="B51" s="24"/>
      <c r="C51" s="20" t="s">
        <v>40</v>
      </c>
      <c r="D51" s="25">
        <f>D47+D50</f>
        <v>1644243.7893</v>
      </c>
      <c r="E51" s="25">
        <f>E47+E50</f>
        <v>0</v>
      </c>
      <c r="F51" s="26">
        <f>F47+F50</f>
        <v>0</v>
      </c>
      <c r="G51" s="25">
        <f>G47+G50</f>
        <v>0</v>
      </c>
      <c r="H51" s="25">
        <f>H47+H50</f>
        <v>1644243.7893</v>
      </c>
    </row>
    <row r="52" spans="1:8" ht="12.75">
      <c r="A52" s="32" t="s">
        <v>51</v>
      </c>
      <c r="B52" s="33"/>
      <c r="C52" s="34"/>
      <c r="D52" s="34"/>
      <c r="E52" s="34"/>
      <c r="F52" s="34"/>
      <c r="G52" s="34"/>
      <c r="H52" s="34"/>
    </row>
    <row r="53" spans="1:8" ht="56.25" customHeight="1">
      <c r="A53" s="18">
        <v>4</v>
      </c>
      <c r="B53" s="19"/>
      <c r="C53" s="20" t="s">
        <v>61</v>
      </c>
      <c r="D53" s="25">
        <f>D51*8.41</f>
        <v>13828090.268013</v>
      </c>
      <c r="E53" s="25">
        <f>E51*0.02</f>
        <v>0</v>
      </c>
      <c r="F53" s="25">
        <f>F51*0.02</f>
        <v>0</v>
      </c>
      <c r="G53" s="25">
        <f>G51*0.02</f>
        <v>0</v>
      </c>
      <c r="H53" s="25">
        <f>D53</f>
        <v>13828090.268013</v>
      </c>
    </row>
    <row r="54" spans="1:8" ht="12.75">
      <c r="A54" s="32" t="s">
        <v>50</v>
      </c>
      <c r="B54" s="33"/>
      <c r="C54" s="34"/>
      <c r="D54" s="34"/>
      <c r="E54" s="34"/>
      <c r="F54" s="34"/>
      <c r="G54" s="34"/>
      <c r="H54" s="34"/>
    </row>
    <row r="55" spans="1:8" ht="12.75">
      <c r="A55" s="18">
        <v>5</v>
      </c>
      <c r="B55" s="19" t="s">
        <v>55</v>
      </c>
      <c r="C55" s="20" t="s">
        <v>62</v>
      </c>
      <c r="D55" s="25">
        <f>575*2076.74968</f>
        <v>1194131.0659999999</v>
      </c>
      <c r="E55" s="25">
        <f>E51*0.02</f>
        <v>0</v>
      </c>
      <c r="F55" s="25">
        <f>F51*0.02</f>
        <v>0</v>
      </c>
      <c r="G55" s="25">
        <f>G51*0.02</f>
        <v>0</v>
      </c>
      <c r="H55" s="25">
        <f>D55</f>
        <v>1194131.0659999999</v>
      </c>
    </row>
    <row r="56" spans="1:8" ht="12.75">
      <c r="A56" s="23"/>
      <c r="B56" s="24"/>
      <c r="C56" s="20" t="s">
        <v>52</v>
      </c>
      <c r="D56" s="25">
        <f>D55</f>
        <v>1194131.0659999999</v>
      </c>
      <c r="E56" s="25">
        <f>E55</f>
        <v>0</v>
      </c>
      <c r="F56" s="25">
        <f>F55</f>
        <v>0</v>
      </c>
      <c r="G56" s="25">
        <f>G55</f>
        <v>0</v>
      </c>
      <c r="H56" s="25">
        <f>D56</f>
        <v>1194131.0659999999</v>
      </c>
    </row>
    <row r="57" spans="1:8" ht="12.75">
      <c r="A57" s="23"/>
      <c r="B57" s="24"/>
      <c r="C57" s="20" t="s">
        <v>53</v>
      </c>
      <c r="D57" s="25">
        <f>D53+D56</f>
        <v>15022221.334013</v>
      </c>
      <c r="E57" s="25">
        <f>E51+E56</f>
        <v>0</v>
      </c>
      <c r="F57" s="26">
        <f>F51+F56</f>
        <v>0</v>
      </c>
      <c r="G57" s="25">
        <f>G51+G56</f>
        <v>0</v>
      </c>
      <c r="H57" s="25">
        <f>D57</f>
        <v>15022221.334013</v>
      </c>
    </row>
    <row r="58" spans="1:8" ht="12.75">
      <c r="A58" s="32" t="s">
        <v>41</v>
      </c>
      <c r="B58" s="33"/>
      <c r="C58" s="34"/>
      <c r="D58" s="34"/>
      <c r="E58" s="34"/>
      <c r="F58" s="34"/>
      <c r="G58" s="34"/>
      <c r="H58" s="34"/>
    </row>
    <row r="59" spans="1:8" ht="26.25">
      <c r="A59" s="18">
        <v>6</v>
      </c>
      <c r="B59" s="19" t="s">
        <v>42</v>
      </c>
      <c r="C59" s="20" t="s">
        <v>54</v>
      </c>
      <c r="D59" s="25">
        <f>D57*0.2</f>
        <v>3004444.2668026</v>
      </c>
      <c r="E59" s="25">
        <f>E51*0.18</f>
        <v>0</v>
      </c>
      <c r="F59" s="25">
        <f>F51*0.18</f>
        <v>0</v>
      </c>
      <c r="G59" s="25">
        <f>G51*0.18</f>
        <v>0</v>
      </c>
      <c r="H59" s="25">
        <f>D59</f>
        <v>3004444.2668026</v>
      </c>
    </row>
    <row r="60" spans="1:8" ht="12.75">
      <c r="A60" s="23"/>
      <c r="B60" s="24"/>
      <c r="C60" s="20" t="s">
        <v>43</v>
      </c>
      <c r="D60" s="25">
        <f>D59</f>
        <v>3004444.2668026</v>
      </c>
      <c r="E60" s="27">
        <f>E59</f>
        <v>0</v>
      </c>
      <c r="F60" s="25">
        <f>F59</f>
        <v>0</v>
      </c>
      <c r="G60" s="25">
        <f>G59</f>
        <v>0</v>
      </c>
      <c r="H60" s="25">
        <f>H59</f>
        <v>3004444.2668026</v>
      </c>
    </row>
    <row r="61" spans="1:8" ht="12.75">
      <c r="A61" s="23"/>
      <c r="B61" s="24"/>
      <c r="C61" s="20" t="s">
        <v>44</v>
      </c>
      <c r="D61" s="25">
        <f>D57+D60</f>
        <v>18026665.6008156</v>
      </c>
      <c r="E61" s="25">
        <f>E51+E59</f>
        <v>0</v>
      </c>
      <c r="F61" s="25">
        <f>F51+F59</f>
        <v>0</v>
      </c>
      <c r="G61" s="25">
        <f>G51+G59</f>
        <v>0</v>
      </c>
      <c r="H61" s="25">
        <f>D61</f>
        <v>18026665.6008156</v>
      </c>
    </row>
    <row r="65" spans="1:8" ht="12.75">
      <c r="A65" s="38" t="s">
        <v>56</v>
      </c>
      <c r="B65" s="39"/>
      <c r="C65" s="39"/>
      <c r="D65" s="39"/>
      <c r="E65" s="39"/>
      <c r="F65" s="39"/>
      <c r="G65" s="39"/>
      <c r="H65" s="39"/>
    </row>
    <row r="66" spans="1:8" ht="12.75">
      <c r="A66" s="40" t="s">
        <v>45</v>
      </c>
      <c r="B66" s="39"/>
      <c r="C66" s="39"/>
      <c r="D66" s="39"/>
      <c r="E66" s="39"/>
      <c r="F66" s="39"/>
      <c r="G66" s="39"/>
      <c r="H66" s="39"/>
    </row>
  </sheetData>
  <sheetProtection/>
  <mergeCells count="23">
    <mergeCell ref="A65:H65"/>
    <mergeCell ref="A66:H66"/>
    <mergeCell ref="A54:H54"/>
    <mergeCell ref="E22:E24"/>
    <mergeCell ref="F22:F24"/>
    <mergeCell ref="A28:H28"/>
    <mergeCell ref="A58:H58"/>
    <mergeCell ref="A32:H32"/>
    <mergeCell ref="A35:H35"/>
    <mergeCell ref="A39:H39"/>
    <mergeCell ref="A52:H52"/>
    <mergeCell ref="B15:H15"/>
    <mergeCell ref="A48:H48"/>
    <mergeCell ref="A45:H45"/>
    <mergeCell ref="C21:C24"/>
    <mergeCell ref="D22:D24"/>
    <mergeCell ref="D21:G21"/>
    <mergeCell ref="H21:H24"/>
    <mergeCell ref="A21:A24"/>
    <mergeCell ref="B21:B24"/>
    <mergeCell ref="A26:H26"/>
    <mergeCell ref="G22:G24"/>
    <mergeCell ref="A42:H42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scale="9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fwef</cp:lastModifiedBy>
  <cp:lastPrinted>2021-07-02T08:21:07Z</cp:lastPrinted>
  <dcterms:created xsi:type="dcterms:W3CDTF">2002-03-25T05:35:56Z</dcterms:created>
  <dcterms:modified xsi:type="dcterms:W3CDTF">2021-08-17T04:22:34Z</dcterms:modified>
  <cp:category/>
  <cp:version/>
  <cp:contentType/>
  <cp:contentStatus/>
</cp:coreProperties>
</file>